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28035" windowHeight="12375"/>
  </bookViews>
  <sheets>
    <sheet name="오렌지,小" sheetId="1" r:id="rId1"/>
    <sheet name="오렌지,大" sheetId="4" r:id="rId2"/>
    <sheet name="오렌지,고리" sheetId="5" r:id="rId3"/>
    <sheet name="회색,小" sheetId="6" r:id="rId4"/>
    <sheet name="회색,大" sheetId="7" r:id="rId5"/>
    <sheet name="회색,고리" sheetId="8" r:id="rId6"/>
    <sheet name="물가시세표" sheetId="9" r:id="rId7"/>
  </sheets>
  <definedNames>
    <definedName name="_xlnm.Print_Area" localSheetId="6">물가시세표!$A$1:$E$14</definedName>
  </definedNames>
  <calcPr calcId="144525"/>
</workbook>
</file>

<file path=xl/calcChain.xml><?xml version="1.0" encoding="utf-8"?>
<calcChain xmlns="http://schemas.openxmlformats.org/spreadsheetml/2006/main">
  <c r="L7" i="8" l="1"/>
  <c r="L7" i="7"/>
  <c r="L7" i="6"/>
  <c r="L7" i="5"/>
  <c r="L7" i="4"/>
  <c r="L7" i="1"/>
  <c r="G14" i="8" l="1"/>
  <c r="G13" i="8"/>
  <c r="G14" i="7"/>
  <c r="G13" i="7"/>
  <c r="G14" i="6"/>
  <c r="G13" i="6"/>
  <c r="G14" i="5"/>
  <c r="G13" i="5"/>
  <c r="G14" i="4"/>
  <c r="G13" i="4"/>
  <c r="G14" i="1"/>
  <c r="G13" i="1"/>
  <c r="E7" i="8"/>
  <c r="E7" i="7"/>
  <c r="E7" i="6"/>
  <c r="E7" i="5"/>
  <c r="E7" i="4"/>
  <c r="E7" i="1"/>
  <c r="J23" i="8" l="1"/>
  <c r="H23" i="8"/>
  <c r="K22" i="8"/>
  <c r="K21" i="8"/>
  <c r="K20" i="8"/>
  <c r="J17" i="8"/>
  <c r="F17" i="8"/>
  <c r="K16" i="8"/>
  <c r="K15" i="8"/>
  <c r="H14" i="8"/>
  <c r="H13" i="8"/>
  <c r="K13" i="8" s="1"/>
  <c r="J11" i="8"/>
  <c r="J25" i="8" s="1"/>
  <c r="H11" i="8"/>
  <c r="K10" i="8"/>
  <c r="K9" i="8"/>
  <c r="K8" i="8"/>
  <c r="F7" i="8"/>
  <c r="F11" i="8" s="1"/>
  <c r="J23" i="7"/>
  <c r="H23" i="7"/>
  <c r="K22" i="7"/>
  <c r="K21" i="7"/>
  <c r="K20" i="7"/>
  <c r="J17" i="7"/>
  <c r="F17" i="7"/>
  <c r="K16" i="7"/>
  <c r="K15" i="7"/>
  <c r="H14" i="7"/>
  <c r="K14" i="7" s="1"/>
  <c r="H13" i="7"/>
  <c r="J11" i="7"/>
  <c r="J25" i="7" s="1"/>
  <c r="H11" i="7"/>
  <c r="F11" i="7"/>
  <c r="K10" i="7"/>
  <c r="K9" i="7"/>
  <c r="K8" i="7"/>
  <c r="K7" i="7"/>
  <c r="K11" i="7" s="1"/>
  <c r="F7" i="7"/>
  <c r="J23" i="6"/>
  <c r="H23" i="6"/>
  <c r="K22" i="6"/>
  <c r="K21" i="6"/>
  <c r="K20" i="6"/>
  <c r="J17" i="6"/>
  <c r="F17" i="6"/>
  <c r="K16" i="6"/>
  <c r="K15" i="6"/>
  <c r="H14" i="6"/>
  <c r="K14" i="6" s="1"/>
  <c r="H13" i="6"/>
  <c r="H17" i="6" s="1"/>
  <c r="E19" i="6" s="1"/>
  <c r="F19" i="6" s="1"/>
  <c r="J11" i="6"/>
  <c r="J25" i="6" s="1"/>
  <c r="H11" i="6"/>
  <c r="K10" i="6"/>
  <c r="K9" i="6"/>
  <c r="K8" i="6"/>
  <c r="F7" i="6"/>
  <c r="K7" i="6" s="1"/>
  <c r="K11" i="6" s="1"/>
  <c r="J23" i="5"/>
  <c r="H23" i="5"/>
  <c r="K22" i="5"/>
  <c r="K21" i="5"/>
  <c r="K20" i="5"/>
  <c r="J17" i="5"/>
  <c r="F17" i="5"/>
  <c r="K16" i="5"/>
  <c r="K15" i="5"/>
  <c r="H14" i="5"/>
  <c r="K14" i="5" s="1"/>
  <c r="H13" i="5"/>
  <c r="K13" i="5" s="1"/>
  <c r="J11" i="5"/>
  <c r="J25" i="5" s="1"/>
  <c r="H11" i="5"/>
  <c r="K10" i="5"/>
  <c r="K9" i="5"/>
  <c r="K8" i="5"/>
  <c r="F7" i="5"/>
  <c r="F11" i="5" s="1"/>
  <c r="J23" i="4"/>
  <c r="H23" i="4"/>
  <c r="K22" i="4"/>
  <c r="K21" i="4"/>
  <c r="K20" i="4"/>
  <c r="J17" i="4"/>
  <c r="F17" i="4"/>
  <c r="K16" i="4"/>
  <c r="K15" i="4"/>
  <c r="H14" i="4"/>
  <c r="K14" i="4" s="1"/>
  <c r="H13" i="4"/>
  <c r="H17" i="4" s="1"/>
  <c r="E19" i="4" s="1"/>
  <c r="F19" i="4" s="1"/>
  <c r="J11" i="4"/>
  <c r="J25" i="4" s="1"/>
  <c r="H11" i="4"/>
  <c r="K10" i="4"/>
  <c r="K9" i="4"/>
  <c r="K8" i="4"/>
  <c r="F7" i="4"/>
  <c r="F11" i="4" s="1"/>
  <c r="H17" i="8" l="1"/>
  <c r="E19" i="8" s="1"/>
  <c r="F19" i="8" s="1"/>
  <c r="K19" i="8" s="1"/>
  <c r="K23" i="8" s="1"/>
  <c r="H25" i="8"/>
  <c r="H17" i="7"/>
  <c r="E19" i="7" s="1"/>
  <c r="F19" i="7" s="1"/>
  <c r="F23" i="7" s="1"/>
  <c r="F25" i="7" s="1"/>
  <c r="K17" i="5"/>
  <c r="F11" i="6"/>
  <c r="F23" i="8"/>
  <c r="F25" i="8" s="1"/>
  <c r="K25" i="8" s="1"/>
  <c r="K14" i="8"/>
  <c r="K17" i="8" s="1"/>
  <c r="K7" i="8"/>
  <c r="K11" i="8" s="1"/>
  <c r="K13" i="7"/>
  <c r="K17" i="7" s="1"/>
  <c r="F23" i="6"/>
  <c r="F25" i="6" s="1"/>
  <c r="K19" i="6"/>
  <c r="K23" i="6" s="1"/>
  <c r="H25" i="6"/>
  <c r="K13" i="6"/>
  <c r="K17" i="6" s="1"/>
  <c r="H17" i="5"/>
  <c r="E19" i="5" s="1"/>
  <c r="F19" i="5" s="1"/>
  <c r="K7" i="5"/>
  <c r="K11" i="5" s="1"/>
  <c r="K7" i="4"/>
  <c r="K11" i="4" s="1"/>
  <c r="F23" i="4"/>
  <c r="F25" i="4" s="1"/>
  <c r="K19" i="4"/>
  <c r="K23" i="4" s="1"/>
  <c r="H25" i="4"/>
  <c r="K13" i="4"/>
  <c r="K17" i="4" s="1"/>
  <c r="H25" i="7" l="1"/>
  <c r="K25" i="7" s="1"/>
  <c r="K19" i="7"/>
  <c r="K23" i="7" s="1"/>
  <c r="K25" i="4"/>
  <c r="K25" i="6"/>
  <c r="F23" i="5"/>
  <c r="F25" i="5" s="1"/>
  <c r="K19" i="5"/>
  <c r="K23" i="5" s="1"/>
  <c r="H25" i="5"/>
  <c r="F7" i="1"/>
  <c r="K7" i="1" s="1"/>
  <c r="K11" i="1" s="1"/>
  <c r="K25" i="5" l="1"/>
  <c r="K22" i="1"/>
  <c r="K21" i="1"/>
  <c r="K20" i="1"/>
  <c r="H23" i="1"/>
  <c r="J17" i="1"/>
  <c r="K16" i="1"/>
  <c r="K15" i="1"/>
  <c r="K10" i="1"/>
  <c r="K9" i="1"/>
  <c r="K8" i="1"/>
  <c r="J11" i="1"/>
  <c r="H11" i="1"/>
  <c r="F17" i="1"/>
  <c r="F11" i="1"/>
  <c r="H13" i="1" l="1"/>
  <c r="K13" i="1" s="1"/>
  <c r="H14" i="1"/>
  <c r="K14" i="1" s="1"/>
  <c r="K17" i="1" l="1"/>
  <c r="H17" i="1"/>
  <c r="J23" i="1"/>
  <c r="J25" i="1" s="1"/>
  <c r="H25" i="1" l="1"/>
  <c r="E19" i="1"/>
  <c r="F19" i="1" s="1"/>
  <c r="F23" i="1" l="1"/>
  <c r="F25" i="1" s="1"/>
  <c r="K25" i="1" s="1"/>
  <c r="K19" i="1"/>
  <c r="K23" i="1" s="1"/>
</calcChain>
</file>

<file path=xl/sharedStrings.xml><?xml version="1.0" encoding="utf-8"?>
<sst xmlns="http://schemas.openxmlformats.org/spreadsheetml/2006/main" count="268" uniqueCount="54">
  <si>
    <t>공종</t>
    <phoneticPr fontId="1" type="noConversion"/>
  </si>
  <si>
    <t>규격</t>
    <phoneticPr fontId="1" type="noConversion"/>
  </si>
  <si>
    <t>수량</t>
    <phoneticPr fontId="1" type="noConversion"/>
  </si>
  <si>
    <t>단위</t>
    <phoneticPr fontId="1" type="noConversion"/>
  </si>
  <si>
    <t>재료비</t>
    <phoneticPr fontId="1" type="noConversion"/>
  </si>
  <si>
    <t>단가</t>
    <phoneticPr fontId="1" type="noConversion"/>
  </si>
  <si>
    <t>금액</t>
    <phoneticPr fontId="1" type="noConversion"/>
  </si>
  <si>
    <t>노무비</t>
    <phoneticPr fontId="1" type="noConversion"/>
  </si>
  <si>
    <t>경비</t>
    <phoneticPr fontId="1" type="noConversion"/>
  </si>
  <si>
    <t>비고</t>
    <phoneticPr fontId="1" type="noConversion"/>
  </si>
  <si>
    <t>EA</t>
    <phoneticPr fontId="1" type="noConversion"/>
  </si>
  <si>
    <t>보통인부</t>
    <phoneticPr fontId="1" type="noConversion"/>
  </si>
  <si>
    <t>공구손료</t>
    <phoneticPr fontId="1" type="noConversion"/>
  </si>
  <si>
    <t>순공사비계</t>
    <phoneticPr fontId="1" type="noConversion"/>
  </si>
  <si>
    <t>1. 자재비</t>
    <phoneticPr fontId="1" type="noConversion"/>
  </si>
  <si>
    <t>3 .기계장비</t>
    <phoneticPr fontId="1" type="noConversion"/>
  </si>
  <si>
    <t>인</t>
    <phoneticPr fontId="1" type="noConversion"/>
  </si>
  <si>
    <t>%</t>
    <phoneticPr fontId="1" type="noConversion"/>
  </si>
  <si>
    <t>특별인부</t>
    <phoneticPr fontId="1" type="noConversion"/>
  </si>
  <si>
    <t xml:space="preserve">인건비의 </t>
    <phoneticPr fontId="1" type="noConversion"/>
  </si>
  <si>
    <t>공 사 비 단 가 (원)</t>
    <phoneticPr fontId="1" type="noConversion"/>
  </si>
  <si>
    <t>합계</t>
    <phoneticPr fontId="1" type="noConversion"/>
  </si>
  <si>
    <t>[ 소   계 ]</t>
    <phoneticPr fontId="1" type="noConversion"/>
  </si>
  <si>
    <t>2. 공사비</t>
    <phoneticPr fontId="1" type="noConversion"/>
  </si>
  <si>
    <t>일  위  대  가  표</t>
    <phoneticPr fontId="1" type="noConversion"/>
  </si>
  <si>
    <t>차선규제봉/일반/오렌지/소</t>
    <phoneticPr fontId="1" type="noConversion"/>
  </si>
  <si>
    <t>H450x210x80</t>
    <phoneticPr fontId="1" type="noConversion"/>
  </si>
  <si>
    <t>대한건설협회 시중노임단가</t>
    <phoneticPr fontId="1" type="noConversion"/>
  </si>
  <si>
    <t>종합적산정보 2019년 p.228</t>
    <phoneticPr fontId="1" type="noConversion"/>
  </si>
  <si>
    <t>차선규제봉/일반/오렌지/대</t>
    <phoneticPr fontId="1" type="noConversion"/>
  </si>
  <si>
    <t>H750x210x80</t>
    <phoneticPr fontId="1" type="noConversion"/>
  </si>
  <si>
    <t>차선규제봉/일반/오렌지/고리형</t>
    <phoneticPr fontId="1" type="noConversion"/>
  </si>
  <si>
    <t>차선규제봉/일반/회색/소</t>
    <phoneticPr fontId="1" type="noConversion"/>
  </si>
  <si>
    <t>차선규제봉/일반/회색/대</t>
    <phoneticPr fontId="1" type="noConversion"/>
  </si>
  <si>
    <t>차선규제봉/일반/회색/고리형</t>
    <phoneticPr fontId="1" type="noConversion"/>
  </si>
  <si>
    <t>2019년 하반기 시중노임단가</t>
    <phoneticPr fontId="1" type="noConversion"/>
  </si>
  <si>
    <t>2.공사비</t>
    <phoneticPr fontId="1" type="noConversion"/>
  </si>
  <si>
    <t>ea</t>
    <phoneticPr fontId="1" type="noConversion"/>
  </si>
  <si>
    <r>
      <t xml:space="preserve">H750 x </t>
    </r>
    <r>
      <rPr>
        <sz val="9"/>
        <color theme="1"/>
        <rFont val="맑은 고딕"/>
        <family val="3"/>
        <charset val="129"/>
      </rPr>
      <t xml:space="preserve">Ø210 x Ø80 </t>
    </r>
    <phoneticPr fontId="1" type="noConversion"/>
  </si>
  <si>
    <t>차선규제봉/일반/회색/대</t>
    <phoneticPr fontId="1" type="noConversion"/>
  </si>
  <si>
    <r>
      <t xml:space="preserve">H450 x </t>
    </r>
    <r>
      <rPr>
        <sz val="9"/>
        <color theme="1"/>
        <rFont val="맑은 고딕"/>
        <family val="3"/>
        <charset val="129"/>
      </rPr>
      <t xml:space="preserve">Ø210 x Ø80 </t>
    </r>
    <phoneticPr fontId="1" type="noConversion"/>
  </si>
  <si>
    <t>차선규제봉/일반/회색/소</t>
    <phoneticPr fontId="1" type="noConversion"/>
  </si>
  <si>
    <t>차선규제봉/일반/오렌지/대</t>
    <phoneticPr fontId="1" type="noConversion"/>
  </si>
  <si>
    <t>적용단가</t>
    <phoneticPr fontId="1" type="noConversion"/>
  </si>
  <si>
    <t>단위</t>
    <phoneticPr fontId="1" type="noConversion"/>
  </si>
  <si>
    <t>품명</t>
    <phoneticPr fontId="1" type="noConversion"/>
  </si>
  <si>
    <t>물가시세표</t>
    <phoneticPr fontId="1" type="noConversion"/>
  </si>
  <si>
    <t>특별인부</t>
    <phoneticPr fontId="1" type="noConversion"/>
  </si>
  <si>
    <t>보통인부</t>
    <phoneticPr fontId="1" type="noConversion"/>
  </si>
  <si>
    <t>인</t>
    <phoneticPr fontId="1" type="noConversion"/>
  </si>
  <si>
    <t>대한건설협회 시중노임단가</t>
    <phoneticPr fontId="1" type="noConversion"/>
  </si>
  <si>
    <t>2019년 물가시세표</t>
    <phoneticPr fontId="1" type="noConversion"/>
  </si>
  <si>
    <t>2019년 시중노임단가</t>
    <phoneticPr fontId="1" type="noConversion"/>
  </si>
  <si>
    <t>물가정보 2020년 1월 260p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</si>
</sst>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\$#.00"/>
    <numFmt numFmtId="177" formatCode="%#.00"/>
    <numFmt numFmtId="178" formatCode="#.00"/>
    <numFmt numFmtId="179" formatCode="#,##0."/>
    <numFmt numFmtId="180" formatCode="\$#."/>
    <numFmt numFmtId="181" formatCode="#,##0;[Red]&quot;-&quot;#,##0"/>
    <numFmt numFmtId="182" formatCode="#,##0.00;[Red]&quot;-&quot;#,##0.00"/>
    <numFmt numFmtId="183" formatCode="#,##0_ 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"/>
      <color indexed="8"/>
      <name val="Courier"/>
      <family val="3"/>
    </font>
    <font>
      <sz val="12"/>
      <name val="바탕체"/>
      <family val="1"/>
      <charset val="129"/>
    </font>
    <font>
      <b/>
      <sz val="12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15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5" fillId="0" borderId="0">
      <alignment vertical="center"/>
    </xf>
    <xf numFmtId="0" fontId="8" fillId="0" borderId="5" applyNumberFormat="0" applyAlignment="0" applyProtection="0">
      <alignment horizontal="left" vertical="center"/>
    </xf>
    <xf numFmtId="0" fontId="8" fillId="0" borderId="2">
      <alignment horizontal="left" vertical="center"/>
    </xf>
    <xf numFmtId="178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" fontId="6" fillId="0" borderId="0">
      <protection locked="0"/>
    </xf>
    <xf numFmtId="179" fontId="6" fillId="0" borderId="0">
      <protection locked="0"/>
    </xf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77" fontId="6" fillId="0" borderId="0">
      <protection locked="0"/>
    </xf>
    <xf numFmtId="0" fontId="9" fillId="0" borderId="0">
      <alignment vertical="center"/>
    </xf>
    <xf numFmtId="0" fontId="5" fillId="0" borderId="0">
      <alignment vertical="center"/>
    </xf>
    <xf numFmtId="0" fontId="6" fillId="0" borderId="6">
      <protection locked="0"/>
    </xf>
    <xf numFmtId="176" fontId="6" fillId="0" borderId="0">
      <protection locked="0"/>
    </xf>
    <xf numFmtId="180" fontId="6" fillId="0" borderId="0">
      <protection locked="0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41" fontId="4" fillId="0" borderId="0" xfId="0" applyNumberFormat="1" applyFont="1" applyBorder="1" applyAlignment="1">
      <alignment horizontal="center" vertical="center"/>
    </xf>
    <xf numFmtId="41" fontId="10" fillId="0" borderId="1" xfId="0" applyNumberFormat="1" applyFont="1" applyBorder="1">
      <alignment vertical="center"/>
    </xf>
    <xf numFmtId="41" fontId="10" fillId="0" borderId="7" xfId="0" applyNumberFormat="1" applyFont="1" applyBorder="1">
      <alignment vertical="center"/>
    </xf>
    <xf numFmtId="41" fontId="11" fillId="0" borderId="3" xfId="0" applyNumberFormat="1" applyFont="1" applyBorder="1">
      <alignment vertical="center"/>
    </xf>
    <xf numFmtId="41" fontId="10" fillId="0" borderId="4" xfId="0" applyNumberFormat="1" applyFont="1" applyBorder="1">
      <alignment vertical="center"/>
    </xf>
    <xf numFmtId="41" fontId="0" fillId="0" borderId="0" xfId="0" applyNumberFormat="1">
      <alignment vertical="center"/>
    </xf>
    <xf numFmtId="41" fontId="2" fillId="0" borderId="0" xfId="0" applyNumberFormat="1" applyFont="1">
      <alignment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11" fillId="0" borderId="11" xfId="0" applyFont="1" applyFill="1" applyBorder="1">
      <alignment vertical="center"/>
    </xf>
    <xf numFmtId="0" fontId="10" fillId="0" borderId="12" xfId="0" applyFont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4" xfId="0" applyFont="1" applyBorder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7" xfId="0" applyFont="1" applyFill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Fill="1" applyBorder="1">
      <alignment vertical="center"/>
    </xf>
    <xf numFmtId="0" fontId="10" fillId="0" borderId="3" xfId="0" applyFont="1" applyFill="1" applyBorder="1">
      <alignment vertical="center"/>
    </xf>
    <xf numFmtId="41" fontId="10" fillId="0" borderId="3" xfId="0" applyNumberFormat="1" applyFont="1" applyFill="1" applyBorder="1">
      <alignment vertical="center"/>
    </xf>
    <xf numFmtId="41" fontId="11" fillId="0" borderId="3" xfId="0" applyNumberFormat="1" applyFont="1" applyFill="1" applyBorder="1">
      <alignment vertical="center"/>
    </xf>
    <xf numFmtId="0" fontId="10" fillId="0" borderId="16" xfId="0" applyFont="1" applyFill="1" applyBorder="1">
      <alignment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183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>
      <alignment vertical="center"/>
    </xf>
    <xf numFmtId="183" fontId="17" fillId="0" borderId="1" xfId="0" applyNumberFormat="1" applyFont="1" applyBorder="1" applyAlignment="1">
      <alignment horizontal="center" vertical="center"/>
    </xf>
    <xf numFmtId="183" fontId="17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3" fontId="18" fillId="0" borderId="1" xfId="0" applyNumberFormat="1" applyFont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1" fontId="10" fillId="2" borderId="9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1">
    <cellStyle name="Header1" xfId="2"/>
    <cellStyle name="Header2" xfId="3"/>
    <cellStyle name="고정소숫점" xfId="4"/>
    <cellStyle name="고정출력1" xfId="5"/>
    <cellStyle name="고정출력2" xfId="6"/>
    <cellStyle name="날짜" xfId="7"/>
    <cellStyle name="달러" xfId="8"/>
    <cellStyle name="쉼표 [0] 2" xfId="10"/>
    <cellStyle name="쉼표 [0] 3" xfId="9"/>
    <cellStyle name="자리수" xfId="11"/>
    <cellStyle name="자리수0" xfId="12"/>
    <cellStyle name="콤마 [0]_8월11일 직원현황 " xfId="13"/>
    <cellStyle name="콤마_8월11일 직원현황 " xfId="14"/>
    <cellStyle name="퍼센트" xfId="15"/>
    <cellStyle name="표준" xfId="0" builtinId="0"/>
    <cellStyle name="표준 10 2" xfId="16"/>
    <cellStyle name="표준 2" xfId="17"/>
    <cellStyle name="표준 3" xfId="1"/>
    <cellStyle name="합산" xfId="18"/>
    <cellStyle name="화폐기호" xfId="19"/>
    <cellStyle name="화폐기호0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="115" zoomScaleNormal="100" zoomScaleSheetLayoutView="115" workbookViewId="0">
      <selection sqref="A1:L1"/>
    </sheetView>
  </sheetViews>
  <sheetFormatPr defaultRowHeight="16.5" x14ac:dyDescent="0.3"/>
  <cols>
    <col min="1" max="1" width="23.625" style="1" customWidth="1"/>
    <col min="2" max="2" width="15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 customHeight="1" thickBot="1" x14ac:dyDescent="0.35">
      <c r="A2" s="57" t="s">
        <v>25</v>
      </c>
      <c r="B2" s="57"/>
      <c r="C2" s="7"/>
      <c r="D2" s="7"/>
      <c r="E2" s="9"/>
      <c r="F2" s="9"/>
      <c r="G2" s="9"/>
      <c r="H2" s="9"/>
      <c r="I2" s="9"/>
      <c r="J2" s="9"/>
      <c r="K2" s="9"/>
      <c r="L2" s="7"/>
    </row>
    <row r="3" spans="1:12" ht="18" customHeight="1" x14ac:dyDescent="0.3">
      <c r="A3" s="50" t="s">
        <v>0</v>
      </c>
      <c r="B3" s="52" t="s">
        <v>1</v>
      </c>
      <c r="C3" s="52" t="s">
        <v>3</v>
      </c>
      <c r="D3" s="52" t="s">
        <v>2</v>
      </c>
      <c r="E3" s="54" t="s">
        <v>20</v>
      </c>
      <c r="F3" s="54"/>
      <c r="G3" s="54"/>
      <c r="H3" s="54"/>
      <c r="I3" s="54"/>
      <c r="J3" s="54"/>
      <c r="K3" s="54"/>
      <c r="L3" s="55" t="s">
        <v>9</v>
      </c>
    </row>
    <row r="4" spans="1:12" ht="18" customHeight="1" x14ac:dyDescent="0.3">
      <c r="A4" s="51"/>
      <c r="B4" s="53"/>
      <c r="C4" s="53"/>
      <c r="D4" s="53"/>
      <c r="E4" s="47" t="s">
        <v>4</v>
      </c>
      <c r="F4" s="47"/>
      <c r="G4" s="47" t="s">
        <v>7</v>
      </c>
      <c r="H4" s="47"/>
      <c r="I4" s="47" t="s">
        <v>8</v>
      </c>
      <c r="J4" s="47"/>
      <c r="K4" s="47" t="s">
        <v>21</v>
      </c>
      <c r="L4" s="56"/>
    </row>
    <row r="5" spans="1:12" ht="18" customHeight="1" x14ac:dyDescent="0.3">
      <c r="A5" s="51"/>
      <c r="B5" s="53"/>
      <c r="C5" s="53"/>
      <c r="D5" s="53"/>
      <c r="E5" s="16" t="s">
        <v>5</v>
      </c>
      <c r="F5" s="16" t="s">
        <v>6</v>
      </c>
      <c r="G5" s="16" t="s">
        <v>5</v>
      </c>
      <c r="H5" s="16" t="s">
        <v>6</v>
      </c>
      <c r="I5" s="16" t="s">
        <v>5</v>
      </c>
      <c r="J5" s="16" t="s">
        <v>6</v>
      </c>
      <c r="K5" s="47"/>
      <c r="L5" s="56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">
        <v>25</v>
      </c>
      <c r="B7" s="2" t="s">
        <v>26</v>
      </c>
      <c r="C7" s="2" t="s">
        <v>10</v>
      </c>
      <c r="D7" s="2">
        <v>1</v>
      </c>
      <c r="E7" s="10">
        <f>물가시세표!D5</f>
        <v>24000</v>
      </c>
      <c r="F7" s="10">
        <f>E7*D7</f>
        <v>24000</v>
      </c>
      <c r="G7" s="10"/>
      <c r="H7" s="10"/>
      <c r="I7" s="10"/>
      <c r="J7" s="10"/>
      <c r="K7" s="10">
        <f>F7+J7+H7</f>
        <v>24000</v>
      </c>
      <c r="L7" s="18" t="str">
        <f>물가시세표!E5</f>
        <v>물가정보 2020년 1월 260p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24000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24000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0.02</v>
      </c>
      <c r="E13" s="10"/>
      <c r="F13" s="10"/>
      <c r="G13" s="10">
        <f>물가시세표!D13</f>
        <v>155599</v>
      </c>
      <c r="H13" s="10">
        <f>G13*D13</f>
        <v>3111.98</v>
      </c>
      <c r="I13" s="10"/>
      <c r="J13" s="10"/>
      <c r="K13" s="10">
        <f>F13+H13+J13</f>
        <v>3111.98</v>
      </c>
      <c r="L13" s="18" t="s">
        <v>35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0.01</v>
      </c>
      <c r="E14" s="10"/>
      <c r="F14" s="10"/>
      <c r="G14" s="10">
        <f>물가시세표!D14</f>
        <v>130264</v>
      </c>
      <c r="H14" s="10">
        <f>G14*D14</f>
        <v>1302.6400000000001</v>
      </c>
      <c r="I14" s="10"/>
      <c r="J14" s="10"/>
      <c r="K14" s="10">
        <f>F14+H14+J14</f>
        <v>1302.6400000000001</v>
      </c>
      <c r="L14" s="18" t="s">
        <v>35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18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21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4414.62</v>
      </c>
      <c r="I17" s="12"/>
      <c r="J17" s="12">
        <f>J13+J14+J15+J16</f>
        <v>0</v>
      </c>
      <c r="K17" s="12">
        <f>K13+K14+K15+K16</f>
        <v>4414.62</v>
      </c>
      <c r="L17" s="2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4414.62</v>
      </c>
      <c r="F19" s="10">
        <f>E19*0.05</f>
        <v>220.73099999999999</v>
      </c>
      <c r="G19" s="10"/>
      <c r="H19" s="10"/>
      <c r="I19" s="10"/>
      <c r="J19" s="10"/>
      <c r="K19" s="10">
        <f>F19+H19+J19</f>
        <v>220.73099999999999</v>
      </c>
      <c r="L19" s="18" t="s">
        <v>28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220.73099999999999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220.73099999999999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24220.731</v>
      </c>
      <c r="G25" s="29"/>
      <c r="H25" s="29">
        <f>H11+H17+H23</f>
        <v>4414.62</v>
      </c>
      <c r="I25" s="29"/>
      <c r="J25" s="29">
        <f>J11+J17+J23</f>
        <v>0</v>
      </c>
      <c r="K25" s="29">
        <f>F25+H25+J25</f>
        <v>28635.350999999999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K4:K5"/>
    <mergeCell ref="I4:J4"/>
    <mergeCell ref="A1:L1"/>
    <mergeCell ref="E4:F4"/>
    <mergeCell ref="G4:H4"/>
    <mergeCell ref="A3:A5"/>
    <mergeCell ref="B3:B5"/>
    <mergeCell ref="C3:C5"/>
    <mergeCell ref="D3:D5"/>
    <mergeCell ref="E3:K3"/>
    <mergeCell ref="L3:L5"/>
    <mergeCell ref="A2:B2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="115" zoomScaleNormal="100" zoomScaleSheetLayoutView="115" workbookViewId="0">
      <selection activeCell="L8" sqref="L8"/>
    </sheetView>
  </sheetViews>
  <sheetFormatPr defaultRowHeight="16.5" x14ac:dyDescent="0.3"/>
  <cols>
    <col min="1" max="1" width="23.625" style="1" customWidth="1"/>
    <col min="2" max="2" width="15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 customHeight="1" thickBot="1" x14ac:dyDescent="0.35">
      <c r="A2" s="57" t="s">
        <v>29</v>
      </c>
      <c r="B2" s="57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0" t="s">
        <v>0</v>
      </c>
      <c r="B3" s="52" t="s">
        <v>1</v>
      </c>
      <c r="C3" s="52" t="s">
        <v>3</v>
      </c>
      <c r="D3" s="52" t="s">
        <v>2</v>
      </c>
      <c r="E3" s="54" t="s">
        <v>20</v>
      </c>
      <c r="F3" s="54"/>
      <c r="G3" s="54"/>
      <c r="H3" s="54"/>
      <c r="I3" s="54"/>
      <c r="J3" s="54"/>
      <c r="K3" s="54"/>
      <c r="L3" s="55" t="s">
        <v>9</v>
      </c>
    </row>
    <row r="4" spans="1:12" ht="18" customHeight="1" x14ac:dyDescent="0.3">
      <c r="A4" s="51"/>
      <c r="B4" s="53"/>
      <c r="C4" s="53"/>
      <c r="D4" s="53"/>
      <c r="E4" s="47" t="s">
        <v>4</v>
      </c>
      <c r="F4" s="47"/>
      <c r="G4" s="47" t="s">
        <v>7</v>
      </c>
      <c r="H4" s="47"/>
      <c r="I4" s="47" t="s">
        <v>8</v>
      </c>
      <c r="J4" s="47"/>
      <c r="K4" s="47" t="s">
        <v>21</v>
      </c>
      <c r="L4" s="56"/>
    </row>
    <row r="5" spans="1:12" ht="18" customHeight="1" x14ac:dyDescent="0.3">
      <c r="A5" s="51"/>
      <c r="B5" s="53"/>
      <c r="C5" s="53"/>
      <c r="D5" s="53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47"/>
      <c r="L5" s="56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">
        <v>29</v>
      </c>
      <c r="B7" s="2" t="s">
        <v>30</v>
      </c>
      <c r="C7" s="2" t="s">
        <v>10</v>
      </c>
      <c r="D7" s="2">
        <v>1</v>
      </c>
      <c r="E7" s="10">
        <f>물가시세표!D6</f>
        <v>27000</v>
      </c>
      <c r="F7" s="10">
        <f>E7*D7</f>
        <v>27000</v>
      </c>
      <c r="G7" s="10"/>
      <c r="H7" s="10"/>
      <c r="I7" s="10"/>
      <c r="J7" s="10"/>
      <c r="K7" s="10">
        <f>F7+J7+H7</f>
        <v>27000</v>
      </c>
      <c r="L7" s="18" t="str">
        <f>물가시세표!E5</f>
        <v>물가정보 2020년 1월 260p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27000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27000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0.02</v>
      </c>
      <c r="E13" s="10"/>
      <c r="F13" s="10"/>
      <c r="G13" s="10">
        <f>물가시세표!D13</f>
        <v>155599</v>
      </c>
      <c r="H13" s="10">
        <f>G13*D13</f>
        <v>3111.98</v>
      </c>
      <c r="I13" s="10"/>
      <c r="J13" s="10"/>
      <c r="K13" s="10">
        <f>F13+H13+J13</f>
        <v>3111.98</v>
      </c>
      <c r="L13" s="18" t="s">
        <v>27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0.01</v>
      </c>
      <c r="E14" s="10"/>
      <c r="F14" s="10"/>
      <c r="G14" s="10">
        <f>물가시세표!D14</f>
        <v>130264</v>
      </c>
      <c r="H14" s="10">
        <f>G14*D14</f>
        <v>1302.6400000000001</v>
      </c>
      <c r="I14" s="10"/>
      <c r="J14" s="10"/>
      <c r="K14" s="10">
        <f>F14+H14+J14</f>
        <v>1302.6400000000001</v>
      </c>
      <c r="L14" s="18" t="s">
        <v>27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18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21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4414.62</v>
      </c>
      <c r="I17" s="12"/>
      <c r="J17" s="12">
        <f>J13+J14+J15+J16</f>
        <v>0</v>
      </c>
      <c r="K17" s="12">
        <f>K13+K14+K15+K16</f>
        <v>4414.62</v>
      </c>
      <c r="L17" s="2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4414.62</v>
      </c>
      <c r="F19" s="10">
        <f>E19*0.05</f>
        <v>220.73099999999999</v>
      </c>
      <c r="G19" s="10"/>
      <c r="H19" s="10"/>
      <c r="I19" s="10"/>
      <c r="J19" s="10"/>
      <c r="K19" s="10">
        <f>F19+H19+J19</f>
        <v>220.73099999999999</v>
      </c>
      <c r="L19" s="18" t="s">
        <v>28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220.73099999999999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220.73099999999999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27220.731</v>
      </c>
      <c r="G25" s="29"/>
      <c r="H25" s="29">
        <f>H11+H17+H23</f>
        <v>4414.62</v>
      </c>
      <c r="I25" s="29"/>
      <c r="J25" s="29">
        <f>J11+J17+J23</f>
        <v>0</v>
      </c>
      <c r="K25" s="29">
        <f>F25+H25+J25</f>
        <v>31635.350999999999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="115" zoomScaleNormal="100" zoomScaleSheetLayoutView="115" workbookViewId="0">
      <selection activeCell="L8" sqref="L8"/>
    </sheetView>
  </sheetViews>
  <sheetFormatPr defaultRowHeight="16.5" x14ac:dyDescent="0.3"/>
  <cols>
    <col min="1" max="1" width="23.625" style="1" customWidth="1"/>
    <col min="2" max="2" width="15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 customHeight="1" thickBot="1" x14ac:dyDescent="0.35">
      <c r="A2" s="57" t="s">
        <v>31</v>
      </c>
      <c r="B2" s="57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0" t="s">
        <v>0</v>
      </c>
      <c r="B3" s="52" t="s">
        <v>1</v>
      </c>
      <c r="C3" s="52" t="s">
        <v>3</v>
      </c>
      <c r="D3" s="52" t="s">
        <v>2</v>
      </c>
      <c r="E3" s="54" t="s">
        <v>20</v>
      </c>
      <c r="F3" s="54"/>
      <c r="G3" s="54"/>
      <c r="H3" s="54"/>
      <c r="I3" s="54"/>
      <c r="J3" s="54"/>
      <c r="K3" s="54"/>
      <c r="L3" s="55" t="s">
        <v>9</v>
      </c>
    </row>
    <row r="4" spans="1:12" ht="18" customHeight="1" x14ac:dyDescent="0.3">
      <c r="A4" s="51"/>
      <c r="B4" s="53"/>
      <c r="C4" s="53"/>
      <c r="D4" s="53"/>
      <c r="E4" s="47" t="s">
        <v>4</v>
      </c>
      <c r="F4" s="47"/>
      <c r="G4" s="47" t="s">
        <v>7</v>
      </c>
      <c r="H4" s="47"/>
      <c r="I4" s="47" t="s">
        <v>8</v>
      </c>
      <c r="J4" s="47"/>
      <c r="K4" s="47" t="s">
        <v>21</v>
      </c>
      <c r="L4" s="56"/>
    </row>
    <row r="5" spans="1:12" ht="18" customHeight="1" x14ac:dyDescent="0.3">
      <c r="A5" s="51"/>
      <c r="B5" s="53"/>
      <c r="C5" s="53"/>
      <c r="D5" s="53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47"/>
      <c r="L5" s="56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">
        <v>31</v>
      </c>
      <c r="B7" s="2" t="s">
        <v>30</v>
      </c>
      <c r="C7" s="2" t="s">
        <v>10</v>
      </c>
      <c r="D7" s="2">
        <v>1</v>
      </c>
      <c r="E7" s="10">
        <f>물가시세표!D7</f>
        <v>28500</v>
      </c>
      <c r="F7" s="10">
        <f>E7*D7</f>
        <v>28500</v>
      </c>
      <c r="G7" s="10"/>
      <c r="H7" s="10"/>
      <c r="I7" s="10"/>
      <c r="J7" s="10"/>
      <c r="K7" s="10">
        <f>F7+J7+H7</f>
        <v>28500</v>
      </c>
      <c r="L7" s="18" t="str">
        <f>물가시세표!E5</f>
        <v>물가정보 2020년 1월 260p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28500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28500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0.02</v>
      </c>
      <c r="E13" s="10"/>
      <c r="F13" s="10"/>
      <c r="G13" s="10">
        <f>물가시세표!D13</f>
        <v>155599</v>
      </c>
      <c r="H13" s="10">
        <f>G13*D13</f>
        <v>3111.98</v>
      </c>
      <c r="I13" s="10"/>
      <c r="J13" s="10"/>
      <c r="K13" s="10">
        <f>F13+H13+J13</f>
        <v>3111.98</v>
      </c>
      <c r="L13" s="18" t="s">
        <v>27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0.01</v>
      </c>
      <c r="E14" s="10"/>
      <c r="F14" s="10"/>
      <c r="G14" s="10">
        <f>물가시세표!D14</f>
        <v>130264</v>
      </c>
      <c r="H14" s="10">
        <f>G14*D14</f>
        <v>1302.6400000000001</v>
      </c>
      <c r="I14" s="10"/>
      <c r="J14" s="10"/>
      <c r="K14" s="10">
        <f>F14+H14+J14</f>
        <v>1302.6400000000001</v>
      </c>
      <c r="L14" s="18" t="s">
        <v>27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18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21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4414.62</v>
      </c>
      <c r="I17" s="12"/>
      <c r="J17" s="12">
        <f>J13+J14+J15+J16</f>
        <v>0</v>
      </c>
      <c r="K17" s="12">
        <f>K13+K14+K15+K16</f>
        <v>4414.62</v>
      </c>
      <c r="L17" s="2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4414.62</v>
      </c>
      <c r="F19" s="10">
        <f>E19*0.05</f>
        <v>220.73099999999999</v>
      </c>
      <c r="G19" s="10"/>
      <c r="H19" s="10"/>
      <c r="I19" s="10"/>
      <c r="J19" s="10"/>
      <c r="K19" s="10">
        <f>F19+H19+J19</f>
        <v>220.73099999999999</v>
      </c>
      <c r="L19" s="18" t="s">
        <v>28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220.73099999999999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220.73099999999999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28720.731</v>
      </c>
      <c r="G25" s="29"/>
      <c r="H25" s="29">
        <f>H11+H17+H23</f>
        <v>4414.62</v>
      </c>
      <c r="I25" s="29"/>
      <c r="J25" s="29">
        <f>J11+J17+J23</f>
        <v>0</v>
      </c>
      <c r="K25" s="29">
        <f>F25+H25+J25</f>
        <v>33135.351000000002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="115" zoomScaleNormal="100" zoomScaleSheetLayoutView="115" workbookViewId="0">
      <selection activeCell="L8" sqref="L8"/>
    </sheetView>
  </sheetViews>
  <sheetFormatPr defaultRowHeight="16.5" x14ac:dyDescent="0.3"/>
  <cols>
    <col min="1" max="1" width="23.625" style="1" customWidth="1"/>
    <col min="2" max="2" width="15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 customHeight="1" thickBot="1" x14ac:dyDescent="0.35">
      <c r="A2" s="57" t="s">
        <v>32</v>
      </c>
      <c r="B2" s="57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0" t="s">
        <v>0</v>
      </c>
      <c r="B3" s="52" t="s">
        <v>1</v>
      </c>
      <c r="C3" s="52" t="s">
        <v>3</v>
      </c>
      <c r="D3" s="52" t="s">
        <v>2</v>
      </c>
      <c r="E3" s="54" t="s">
        <v>20</v>
      </c>
      <c r="F3" s="54"/>
      <c r="G3" s="54"/>
      <c r="H3" s="54"/>
      <c r="I3" s="54"/>
      <c r="J3" s="54"/>
      <c r="K3" s="54"/>
      <c r="L3" s="55" t="s">
        <v>9</v>
      </c>
    </row>
    <row r="4" spans="1:12" ht="18" customHeight="1" x14ac:dyDescent="0.3">
      <c r="A4" s="51"/>
      <c r="B4" s="53"/>
      <c r="C4" s="53"/>
      <c r="D4" s="53"/>
      <c r="E4" s="47" t="s">
        <v>4</v>
      </c>
      <c r="F4" s="47"/>
      <c r="G4" s="47" t="s">
        <v>7</v>
      </c>
      <c r="H4" s="47"/>
      <c r="I4" s="47" t="s">
        <v>8</v>
      </c>
      <c r="J4" s="47"/>
      <c r="K4" s="47" t="s">
        <v>21</v>
      </c>
      <c r="L4" s="56"/>
    </row>
    <row r="5" spans="1:12" ht="18" customHeight="1" x14ac:dyDescent="0.3">
      <c r="A5" s="51"/>
      <c r="B5" s="53"/>
      <c r="C5" s="53"/>
      <c r="D5" s="53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47"/>
      <c r="L5" s="56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">
        <v>32</v>
      </c>
      <c r="B7" s="2" t="s">
        <v>26</v>
      </c>
      <c r="C7" s="2" t="s">
        <v>10</v>
      </c>
      <c r="D7" s="2">
        <v>1</v>
      </c>
      <c r="E7" s="10">
        <f>물가시세표!D8</f>
        <v>24000</v>
      </c>
      <c r="F7" s="10">
        <f>E7*D7</f>
        <v>24000</v>
      </c>
      <c r="G7" s="10"/>
      <c r="H7" s="10"/>
      <c r="I7" s="10"/>
      <c r="J7" s="10"/>
      <c r="K7" s="10">
        <f>F7+J7+H7</f>
        <v>24000</v>
      </c>
      <c r="L7" s="18" t="str">
        <f>물가시세표!E5</f>
        <v>물가정보 2020년 1월 260p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24000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24000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0.02</v>
      </c>
      <c r="E13" s="10"/>
      <c r="F13" s="10"/>
      <c r="G13" s="10">
        <f>물가시세표!D13</f>
        <v>155599</v>
      </c>
      <c r="H13" s="10">
        <f>G13*D13</f>
        <v>3111.98</v>
      </c>
      <c r="I13" s="10"/>
      <c r="J13" s="10"/>
      <c r="K13" s="10">
        <f>F13+H13+J13</f>
        <v>3111.98</v>
      </c>
      <c r="L13" s="18" t="s">
        <v>27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0.01</v>
      </c>
      <c r="E14" s="10"/>
      <c r="F14" s="10"/>
      <c r="G14" s="10">
        <f>물가시세표!D14</f>
        <v>130264</v>
      </c>
      <c r="H14" s="10">
        <f>G14*D14</f>
        <v>1302.6400000000001</v>
      </c>
      <c r="I14" s="10"/>
      <c r="J14" s="10"/>
      <c r="K14" s="10">
        <f>F14+H14+J14</f>
        <v>1302.6400000000001</v>
      </c>
      <c r="L14" s="18" t="s">
        <v>27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18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21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4414.62</v>
      </c>
      <c r="I17" s="12"/>
      <c r="J17" s="12">
        <f>J13+J14+J15+J16</f>
        <v>0</v>
      </c>
      <c r="K17" s="12">
        <f>K13+K14+K15+K16</f>
        <v>4414.62</v>
      </c>
      <c r="L17" s="2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4414.62</v>
      </c>
      <c r="F19" s="10">
        <f>E19*0.05</f>
        <v>220.73099999999999</v>
      </c>
      <c r="G19" s="10"/>
      <c r="H19" s="10"/>
      <c r="I19" s="10"/>
      <c r="J19" s="10"/>
      <c r="K19" s="10">
        <f>F19+H19+J19</f>
        <v>220.73099999999999</v>
      </c>
      <c r="L19" s="18" t="s">
        <v>28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220.73099999999999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220.73099999999999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24220.731</v>
      </c>
      <c r="G25" s="29"/>
      <c r="H25" s="29">
        <f>H11+H17+H23</f>
        <v>4414.62</v>
      </c>
      <c r="I25" s="29"/>
      <c r="J25" s="29">
        <f>J11+J17+J23</f>
        <v>0</v>
      </c>
      <c r="K25" s="29">
        <f>F25+H25+J25</f>
        <v>28635.350999999999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="115" zoomScaleNormal="100" zoomScaleSheetLayoutView="115" workbookViewId="0">
      <selection activeCell="L8" sqref="L8"/>
    </sheetView>
  </sheetViews>
  <sheetFormatPr defaultRowHeight="16.5" x14ac:dyDescent="0.3"/>
  <cols>
    <col min="1" max="1" width="23.625" style="1" customWidth="1"/>
    <col min="2" max="2" width="15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 customHeight="1" thickBot="1" x14ac:dyDescent="0.35">
      <c r="A2" s="57" t="s">
        <v>33</v>
      </c>
      <c r="B2" s="57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0" t="s">
        <v>0</v>
      </c>
      <c r="B3" s="52" t="s">
        <v>1</v>
      </c>
      <c r="C3" s="52" t="s">
        <v>3</v>
      </c>
      <c r="D3" s="52" t="s">
        <v>2</v>
      </c>
      <c r="E3" s="54" t="s">
        <v>20</v>
      </c>
      <c r="F3" s="54"/>
      <c r="G3" s="54"/>
      <c r="H3" s="54"/>
      <c r="I3" s="54"/>
      <c r="J3" s="54"/>
      <c r="K3" s="54"/>
      <c r="L3" s="55" t="s">
        <v>9</v>
      </c>
    </row>
    <row r="4" spans="1:12" ht="18" customHeight="1" x14ac:dyDescent="0.3">
      <c r="A4" s="51"/>
      <c r="B4" s="53"/>
      <c r="C4" s="53"/>
      <c r="D4" s="53"/>
      <c r="E4" s="47" t="s">
        <v>4</v>
      </c>
      <c r="F4" s="47"/>
      <c r="G4" s="47" t="s">
        <v>7</v>
      </c>
      <c r="H4" s="47"/>
      <c r="I4" s="47" t="s">
        <v>8</v>
      </c>
      <c r="J4" s="47"/>
      <c r="K4" s="47" t="s">
        <v>21</v>
      </c>
      <c r="L4" s="56"/>
    </row>
    <row r="5" spans="1:12" ht="18" customHeight="1" x14ac:dyDescent="0.3">
      <c r="A5" s="51"/>
      <c r="B5" s="53"/>
      <c r="C5" s="53"/>
      <c r="D5" s="53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47"/>
      <c r="L5" s="56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">
        <v>33</v>
      </c>
      <c r="B7" s="2" t="s">
        <v>30</v>
      </c>
      <c r="C7" s="2" t="s">
        <v>10</v>
      </c>
      <c r="D7" s="2">
        <v>1</v>
      </c>
      <c r="E7" s="10">
        <f>물가시세표!D9</f>
        <v>27000</v>
      </c>
      <c r="F7" s="10">
        <f>E7*D7</f>
        <v>27000</v>
      </c>
      <c r="G7" s="10"/>
      <c r="H7" s="10"/>
      <c r="I7" s="10"/>
      <c r="J7" s="10"/>
      <c r="K7" s="10">
        <f>F7+J7+H7</f>
        <v>27000</v>
      </c>
      <c r="L7" s="18" t="str">
        <f>물가시세표!E5</f>
        <v>물가정보 2020년 1월 260p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27000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27000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0.02</v>
      </c>
      <c r="E13" s="10"/>
      <c r="F13" s="10"/>
      <c r="G13" s="10">
        <f>물가시세표!D13</f>
        <v>155599</v>
      </c>
      <c r="H13" s="10">
        <f>G13*D13</f>
        <v>3111.98</v>
      </c>
      <c r="I13" s="10"/>
      <c r="J13" s="10"/>
      <c r="K13" s="10">
        <f>F13+H13+J13</f>
        <v>3111.98</v>
      </c>
      <c r="L13" s="18" t="s">
        <v>27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0.01</v>
      </c>
      <c r="E14" s="10"/>
      <c r="F14" s="10"/>
      <c r="G14" s="10">
        <f>물가시세표!D14</f>
        <v>130264</v>
      </c>
      <c r="H14" s="10">
        <f>G14*D14</f>
        <v>1302.6400000000001</v>
      </c>
      <c r="I14" s="10"/>
      <c r="J14" s="10"/>
      <c r="K14" s="10">
        <f>F14+H14+J14</f>
        <v>1302.6400000000001</v>
      </c>
      <c r="L14" s="18" t="s">
        <v>27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18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21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4414.62</v>
      </c>
      <c r="I17" s="12"/>
      <c r="J17" s="12">
        <f>J13+J14+J15+J16</f>
        <v>0</v>
      </c>
      <c r="K17" s="12">
        <f>K13+K14+K15+K16</f>
        <v>4414.62</v>
      </c>
      <c r="L17" s="2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4414.62</v>
      </c>
      <c r="F19" s="10">
        <f>E19*0.05</f>
        <v>220.73099999999999</v>
      </c>
      <c r="G19" s="10"/>
      <c r="H19" s="10"/>
      <c r="I19" s="10"/>
      <c r="J19" s="10"/>
      <c r="K19" s="10">
        <f>F19+H19+J19</f>
        <v>220.73099999999999</v>
      </c>
      <c r="L19" s="18" t="s">
        <v>28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220.73099999999999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220.73099999999999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27220.731</v>
      </c>
      <c r="G25" s="29"/>
      <c r="H25" s="29">
        <f>H11+H17+H23</f>
        <v>4414.62</v>
      </c>
      <c r="I25" s="29"/>
      <c r="J25" s="29">
        <f>J11+J17+J23</f>
        <v>0</v>
      </c>
      <c r="K25" s="29">
        <f>F25+H25+J25</f>
        <v>31635.350999999999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="115" zoomScaleNormal="100" zoomScaleSheetLayoutView="115" workbookViewId="0">
      <selection activeCell="L8" sqref="L8"/>
    </sheetView>
  </sheetViews>
  <sheetFormatPr defaultRowHeight="16.5" x14ac:dyDescent="0.3"/>
  <cols>
    <col min="1" max="1" width="23.625" style="1" customWidth="1"/>
    <col min="2" max="2" width="15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 customHeight="1" thickBot="1" x14ac:dyDescent="0.35">
      <c r="A2" s="57" t="s">
        <v>34</v>
      </c>
      <c r="B2" s="57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0" t="s">
        <v>0</v>
      </c>
      <c r="B3" s="52" t="s">
        <v>1</v>
      </c>
      <c r="C3" s="52" t="s">
        <v>3</v>
      </c>
      <c r="D3" s="52" t="s">
        <v>2</v>
      </c>
      <c r="E3" s="54" t="s">
        <v>20</v>
      </c>
      <c r="F3" s="54"/>
      <c r="G3" s="54"/>
      <c r="H3" s="54"/>
      <c r="I3" s="54"/>
      <c r="J3" s="54"/>
      <c r="K3" s="54"/>
      <c r="L3" s="55" t="s">
        <v>9</v>
      </c>
    </row>
    <row r="4" spans="1:12" ht="18" customHeight="1" x14ac:dyDescent="0.3">
      <c r="A4" s="51"/>
      <c r="B4" s="53"/>
      <c r="C4" s="53"/>
      <c r="D4" s="53"/>
      <c r="E4" s="47" t="s">
        <v>4</v>
      </c>
      <c r="F4" s="47"/>
      <c r="G4" s="47" t="s">
        <v>7</v>
      </c>
      <c r="H4" s="47"/>
      <c r="I4" s="47" t="s">
        <v>8</v>
      </c>
      <c r="J4" s="47"/>
      <c r="K4" s="47" t="s">
        <v>21</v>
      </c>
      <c r="L4" s="56"/>
    </row>
    <row r="5" spans="1:12" ht="18" customHeight="1" x14ac:dyDescent="0.3">
      <c r="A5" s="51"/>
      <c r="B5" s="53"/>
      <c r="C5" s="53"/>
      <c r="D5" s="53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47"/>
      <c r="L5" s="56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">
        <v>34</v>
      </c>
      <c r="B7" s="2" t="s">
        <v>30</v>
      </c>
      <c r="C7" s="2" t="s">
        <v>10</v>
      </c>
      <c r="D7" s="2">
        <v>1</v>
      </c>
      <c r="E7" s="10">
        <f>물가시세표!D10</f>
        <v>28500</v>
      </c>
      <c r="F7" s="10">
        <f>E7*D7</f>
        <v>28500</v>
      </c>
      <c r="G7" s="10"/>
      <c r="H7" s="10"/>
      <c r="I7" s="10"/>
      <c r="J7" s="10"/>
      <c r="K7" s="10">
        <f>F7+J7+H7</f>
        <v>28500</v>
      </c>
      <c r="L7" s="18" t="str">
        <f>물가시세표!E5</f>
        <v>물가정보 2020년 1월 260p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28500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28500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0.02</v>
      </c>
      <c r="E13" s="10"/>
      <c r="F13" s="10"/>
      <c r="G13" s="10">
        <f>물가시세표!D13</f>
        <v>155599</v>
      </c>
      <c r="H13" s="10">
        <f>G13*D13</f>
        <v>3111.98</v>
      </c>
      <c r="I13" s="10"/>
      <c r="J13" s="10"/>
      <c r="K13" s="10">
        <f>F13+H13+J13</f>
        <v>3111.98</v>
      </c>
      <c r="L13" s="18" t="s">
        <v>27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0.01</v>
      </c>
      <c r="E14" s="10"/>
      <c r="F14" s="10"/>
      <c r="G14" s="10">
        <f>물가시세표!D14</f>
        <v>130264</v>
      </c>
      <c r="H14" s="10">
        <f>G14*D14</f>
        <v>1302.6400000000001</v>
      </c>
      <c r="I14" s="10"/>
      <c r="J14" s="10"/>
      <c r="K14" s="10">
        <f>F14+H14+J14</f>
        <v>1302.6400000000001</v>
      </c>
      <c r="L14" s="18" t="s">
        <v>27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18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21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4414.62</v>
      </c>
      <c r="I17" s="12"/>
      <c r="J17" s="12">
        <f>J13+J14+J15+J16</f>
        <v>0</v>
      </c>
      <c r="K17" s="12">
        <f>K13+K14+K15+K16</f>
        <v>4414.62</v>
      </c>
      <c r="L17" s="2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4414.62</v>
      </c>
      <c r="F19" s="10">
        <f>E19*0.05</f>
        <v>220.73099999999999</v>
      </c>
      <c r="G19" s="10"/>
      <c r="H19" s="10"/>
      <c r="I19" s="10"/>
      <c r="J19" s="10"/>
      <c r="K19" s="10">
        <f>F19+H19+J19</f>
        <v>220.73099999999999</v>
      </c>
      <c r="L19" s="18" t="s">
        <v>28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220.73099999999999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220.73099999999999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28720.731</v>
      </c>
      <c r="G25" s="29"/>
      <c r="H25" s="29">
        <f>H11+H17+H23</f>
        <v>4414.62</v>
      </c>
      <c r="I25" s="29"/>
      <c r="J25" s="29">
        <f>J11+J17+J23</f>
        <v>0</v>
      </c>
      <c r="K25" s="29">
        <f>F25+H25+J25</f>
        <v>33135.351000000002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145" zoomScaleNormal="115" zoomScaleSheetLayoutView="145" workbookViewId="0">
      <selection activeCell="E5" sqref="E5"/>
    </sheetView>
  </sheetViews>
  <sheetFormatPr defaultRowHeight="16.5" x14ac:dyDescent="0.3"/>
  <cols>
    <col min="1" max="1" width="33.5" customWidth="1"/>
    <col min="2" max="2" width="23.75" customWidth="1"/>
    <col min="3" max="3" width="7.625" style="34" customWidth="1"/>
    <col min="4" max="4" width="23.875" style="33" customWidth="1"/>
    <col min="5" max="5" width="29.25" customWidth="1"/>
  </cols>
  <sheetData>
    <row r="1" spans="1:5" ht="39" customHeight="1" x14ac:dyDescent="0.3">
      <c r="A1" s="58" t="s">
        <v>46</v>
      </c>
      <c r="B1" s="59"/>
      <c r="C1" s="59"/>
      <c r="D1" s="59"/>
      <c r="E1" s="59"/>
    </row>
    <row r="2" spans="1:5" ht="34.5" customHeight="1" x14ac:dyDescent="0.3">
      <c r="A2" s="44" t="s">
        <v>45</v>
      </c>
      <c r="B2" s="45" t="s">
        <v>1</v>
      </c>
      <c r="C2" s="45" t="s">
        <v>44</v>
      </c>
      <c r="D2" s="46" t="s">
        <v>43</v>
      </c>
      <c r="E2" s="45" t="s">
        <v>9</v>
      </c>
    </row>
    <row r="3" spans="1:5" ht="18" customHeight="1" x14ac:dyDescent="0.3">
      <c r="A3" s="60" t="s">
        <v>51</v>
      </c>
      <c r="B3" s="60"/>
      <c r="C3" s="60"/>
      <c r="D3" s="60"/>
      <c r="E3" s="60"/>
    </row>
    <row r="4" spans="1:5" ht="18" customHeight="1" x14ac:dyDescent="0.3">
      <c r="A4" s="40" t="s">
        <v>14</v>
      </c>
      <c r="B4" s="39"/>
      <c r="C4" s="39"/>
      <c r="D4" s="42"/>
      <c r="E4" s="39"/>
    </row>
    <row r="5" spans="1:5" ht="18" customHeight="1" x14ac:dyDescent="0.3">
      <c r="A5" s="2" t="s">
        <v>25</v>
      </c>
      <c r="B5" s="2" t="s">
        <v>40</v>
      </c>
      <c r="C5" s="38" t="s">
        <v>37</v>
      </c>
      <c r="D5" s="43">
        <v>24000</v>
      </c>
      <c r="E5" s="2" t="s">
        <v>53</v>
      </c>
    </row>
    <row r="6" spans="1:5" ht="18" customHeight="1" x14ac:dyDescent="0.3">
      <c r="A6" s="2" t="s">
        <v>42</v>
      </c>
      <c r="B6" s="2" t="s">
        <v>38</v>
      </c>
      <c r="C6" s="38" t="s">
        <v>37</v>
      </c>
      <c r="D6" s="43">
        <v>27000</v>
      </c>
      <c r="E6" s="2" t="s">
        <v>53</v>
      </c>
    </row>
    <row r="7" spans="1:5" ht="18" customHeight="1" x14ac:dyDescent="0.3">
      <c r="A7" s="2" t="s">
        <v>31</v>
      </c>
      <c r="B7" s="2" t="s">
        <v>38</v>
      </c>
      <c r="C7" s="38" t="s">
        <v>37</v>
      </c>
      <c r="D7" s="43">
        <v>28500</v>
      </c>
      <c r="E7" s="2" t="s">
        <v>53</v>
      </c>
    </row>
    <row r="8" spans="1:5" ht="18" customHeight="1" x14ac:dyDescent="0.3">
      <c r="A8" s="2" t="s">
        <v>41</v>
      </c>
      <c r="B8" s="2" t="s">
        <v>40</v>
      </c>
      <c r="C8" s="38" t="s">
        <v>37</v>
      </c>
      <c r="D8" s="43">
        <v>24000</v>
      </c>
      <c r="E8" s="2" t="s">
        <v>53</v>
      </c>
    </row>
    <row r="9" spans="1:5" ht="18" customHeight="1" x14ac:dyDescent="0.3">
      <c r="A9" s="2" t="s">
        <v>39</v>
      </c>
      <c r="B9" s="2" t="s">
        <v>38</v>
      </c>
      <c r="C9" s="38" t="s">
        <v>37</v>
      </c>
      <c r="D9" s="43">
        <v>27000</v>
      </c>
      <c r="E9" s="2" t="s">
        <v>53</v>
      </c>
    </row>
    <row r="10" spans="1:5" ht="18" customHeight="1" x14ac:dyDescent="0.3">
      <c r="A10" s="2" t="s">
        <v>34</v>
      </c>
      <c r="B10" s="2" t="s">
        <v>38</v>
      </c>
      <c r="C10" s="38" t="s">
        <v>37</v>
      </c>
      <c r="D10" s="43">
        <v>28500</v>
      </c>
      <c r="E10" s="2" t="s">
        <v>53</v>
      </c>
    </row>
    <row r="11" spans="1:5" ht="18" customHeight="1" x14ac:dyDescent="0.3">
      <c r="A11" s="61" t="s">
        <v>52</v>
      </c>
      <c r="B11" s="61"/>
      <c r="C11" s="61"/>
      <c r="D11" s="61"/>
      <c r="E11" s="61"/>
    </row>
    <row r="12" spans="1:5" ht="18" customHeight="1" x14ac:dyDescent="0.3">
      <c r="A12" s="41" t="s">
        <v>36</v>
      </c>
      <c r="B12" s="2"/>
      <c r="C12" s="38"/>
      <c r="D12" s="43"/>
      <c r="E12" s="2"/>
    </row>
    <row r="13" spans="1:5" ht="18" customHeight="1" x14ac:dyDescent="0.3">
      <c r="A13" s="2" t="s">
        <v>47</v>
      </c>
      <c r="B13" s="2"/>
      <c r="C13" s="38" t="s">
        <v>49</v>
      </c>
      <c r="D13" s="43">
        <v>155599</v>
      </c>
      <c r="E13" s="2" t="s">
        <v>50</v>
      </c>
    </row>
    <row r="14" spans="1:5" ht="18" customHeight="1" x14ac:dyDescent="0.3">
      <c r="A14" s="2" t="s">
        <v>48</v>
      </c>
      <c r="B14" s="2"/>
      <c r="C14" s="38" t="s">
        <v>49</v>
      </c>
      <c r="D14" s="43">
        <v>130264</v>
      </c>
      <c r="E14" s="2" t="s">
        <v>50</v>
      </c>
    </row>
    <row r="15" spans="1:5" ht="17.100000000000001" customHeight="1" x14ac:dyDescent="0.3">
      <c r="A15" s="35"/>
      <c r="B15" s="35"/>
      <c r="C15" s="37"/>
      <c r="D15" s="36"/>
      <c r="E15" s="35"/>
    </row>
    <row r="16" spans="1:5" ht="17.100000000000001" customHeight="1" x14ac:dyDescent="0.3">
      <c r="A16" s="35"/>
      <c r="B16" s="35"/>
      <c r="C16" s="37"/>
      <c r="D16" s="36"/>
      <c r="E16" s="35"/>
    </row>
    <row r="17" spans="1:5" ht="17.100000000000001" customHeight="1" x14ac:dyDescent="0.3">
      <c r="A17" s="35"/>
      <c r="B17" s="35"/>
      <c r="C17" s="37"/>
      <c r="D17" s="36"/>
      <c r="E17" s="35"/>
    </row>
    <row r="18" spans="1:5" ht="17.100000000000001" customHeight="1" x14ac:dyDescent="0.3">
      <c r="A18" s="35"/>
      <c r="B18" s="35"/>
      <c r="C18" s="37"/>
      <c r="D18" s="36"/>
      <c r="E18" s="35"/>
    </row>
    <row r="19" spans="1:5" ht="17.100000000000001" customHeight="1" x14ac:dyDescent="0.3">
      <c r="A19" s="35"/>
      <c r="B19" s="35"/>
      <c r="C19" s="37"/>
      <c r="D19" s="36"/>
      <c r="E19" s="35"/>
    </row>
    <row r="20" spans="1:5" ht="17.100000000000001" customHeight="1" x14ac:dyDescent="0.3">
      <c r="A20" s="35"/>
      <c r="B20" s="35"/>
      <c r="C20" s="37"/>
      <c r="D20" s="36"/>
      <c r="E20" s="35"/>
    </row>
    <row r="21" spans="1:5" ht="17.100000000000001" customHeight="1" x14ac:dyDescent="0.3">
      <c r="A21" s="35"/>
      <c r="B21" s="35"/>
      <c r="C21" s="37"/>
      <c r="D21" s="36"/>
      <c r="E21" s="35"/>
    </row>
    <row r="22" spans="1:5" ht="17.100000000000001" customHeight="1" x14ac:dyDescent="0.3">
      <c r="A22" s="35"/>
      <c r="B22" s="35"/>
      <c r="C22" s="37"/>
      <c r="D22" s="36"/>
      <c r="E22" s="35"/>
    </row>
    <row r="23" spans="1:5" ht="17.100000000000001" customHeight="1" x14ac:dyDescent="0.3">
      <c r="A23" s="35"/>
      <c r="B23" s="35"/>
      <c r="C23" s="37"/>
      <c r="D23" s="36"/>
      <c r="E23" s="35"/>
    </row>
    <row r="24" spans="1:5" ht="17.100000000000001" customHeight="1" x14ac:dyDescent="0.3">
      <c r="A24" s="35"/>
      <c r="B24" s="35"/>
      <c r="C24" s="37"/>
      <c r="D24" s="36"/>
      <c r="E24" s="35"/>
    </row>
    <row r="25" spans="1:5" ht="17.100000000000001" customHeight="1" x14ac:dyDescent="0.3">
      <c r="A25" s="35"/>
      <c r="B25" s="35"/>
      <c r="C25" s="37"/>
      <c r="D25" s="36"/>
      <c r="E25" s="35"/>
    </row>
    <row r="26" spans="1:5" ht="17.100000000000001" customHeight="1" x14ac:dyDescent="0.3">
      <c r="A26" s="35"/>
      <c r="B26" s="35"/>
      <c r="C26" s="37"/>
      <c r="D26" s="36"/>
      <c r="E26" s="35"/>
    </row>
    <row r="27" spans="1:5" x14ac:dyDescent="0.3">
      <c r="A27" s="35"/>
      <c r="B27" s="35"/>
      <c r="C27" s="37"/>
      <c r="D27" s="36"/>
      <c r="E27" s="35"/>
    </row>
    <row r="28" spans="1:5" x14ac:dyDescent="0.3">
      <c r="A28" s="35"/>
      <c r="B28" s="35"/>
      <c r="C28" s="37"/>
      <c r="D28" s="36"/>
      <c r="E28" s="35"/>
    </row>
    <row r="29" spans="1:5" x14ac:dyDescent="0.3">
      <c r="A29" s="35"/>
      <c r="B29" s="35"/>
      <c r="C29" s="37"/>
      <c r="D29" s="36"/>
      <c r="E29" s="35"/>
    </row>
  </sheetData>
  <mergeCells count="3">
    <mergeCell ref="A1:E1"/>
    <mergeCell ref="A3:E3"/>
    <mergeCell ref="A11:E1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오렌지,小</vt:lpstr>
      <vt:lpstr>오렌지,大</vt:lpstr>
      <vt:lpstr>오렌지,고리</vt:lpstr>
      <vt:lpstr>회색,小</vt:lpstr>
      <vt:lpstr>회색,大</vt:lpstr>
      <vt:lpstr>회색,고리</vt:lpstr>
      <vt:lpstr>물가시세표</vt:lpstr>
      <vt:lpstr>물가시세표!Print_Area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2019-12-16T02:08:02Z</cp:lastPrinted>
  <dcterms:created xsi:type="dcterms:W3CDTF">2019-06-21T04:44:15Z</dcterms:created>
  <dcterms:modified xsi:type="dcterms:W3CDTF">2019-12-30T02:30:41Z</dcterms:modified>
</cp:coreProperties>
</file>